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60" windowHeight="7680"/>
  </bookViews>
  <sheets>
    <sheet name="2022 (2)" sheetId="1" r:id="rId1"/>
  </sheets>
  <definedNames>
    <definedName name="_xlnm._FilterDatabase" localSheetId="0" hidden="1">'2022 (2)'!$B$1:$H$64</definedName>
  </definedNames>
  <calcPr calcId="152511"/>
</workbook>
</file>

<file path=xl/calcChain.xml><?xml version="1.0" encoding="utf-8"?>
<calcChain xmlns="http://schemas.openxmlformats.org/spreadsheetml/2006/main">
  <c r="F35" i="1"/>
  <c r="F34"/>
  <c r="F25"/>
  <c r="F23"/>
  <c r="F16"/>
  <c r="F14"/>
  <c r="F13"/>
  <c r="F12"/>
  <c r="F8"/>
  <c r="F7"/>
  <c r="F6"/>
  <c r="F4"/>
  <c r="F3"/>
  <c r="F2"/>
</calcChain>
</file>

<file path=xl/sharedStrings.xml><?xml version="1.0" encoding="utf-8"?>
<sst xmlns="http://schemas.openxmlformats.org/spreadsheetml/2006/main" count="102" uniqueCount="25">
  <si>
    <t>FECHA INICIO</t>
  </si>
  <si>
    <t xml:space="preserve">FECHA FINAL </t>
  </si>
  <si>
    <t xml:space="preserve">VALOR PAGADO </t>
  </si>
  <si>
    <t>NOMBRE SUPERVISOR</t>
  </si>
  <si>
    <t>EDILBERTO PALOMINO MARTINEZ - P.U AREA ASISTENCIA ADMINISTRATIVA</t>
  </si>
  <si>
    <t>HERNAN EFREN DIAZ - P.U COORDINACION P.A POPAYAN</t>
  </si>
  <si>
    <t>FABIOLA VIDAL CHAMORRO - P.U. COORDINACION TOTORO</t>
  </si>
  <si>
    <t>JUAN CARLOS COTAZO - PU COORDINACION PURACE</t>
  </si>
  <si>
    <t>ALBA ROCIO CARABALI - P.U COORDINACION P.A PIAMONTE</t>
  </si>
  <si>
    <t>CARLOS ANDRES BENAVIDES - P.U COORDINACION P.A CALDONO</t>
  </si>
  <si>
    <t>EIDER TRUJILLO - P.U TESORERIA</t>
  </si>
  <si>
    <t>No. DE CONTRATO</t>
  </si>
  <si>
    <t xml:space="preserve">CLODOMIRO ERNESTO CORTINA TOLOZA </t>
  </si>
  <si>
    <t>VALOR CONTRATO INCLUÍDO LOS OTROSÍ (COLOR ROJO)</t>
  </si>
  <si>
    <t>% DE EJECUCIÓN</t>
  </si>
  <si>
    <t>RECURSOS PENDIENTES DE EJECUTAR</t>
  </si>
  <si>
    <t>10.199.999.377</t>
  </si>
  <si>
    <t>22.451.500</t>
  </si>
  <si>
    <t>99.999.835</t>
  </si>
  <si>
    <t>149.995.049</t>
  </si>
  <si>
    <t>149.977.175</t>
  </si>
  <si>
    <t>2.499.450</t>
  </si>
  <si>
    <t>173.331.892</t>
  </si>
  <si>
    <t>21.134.520</t>
  </si>
  <si>
    <t>49.960.016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</si>
</sst>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yyyymmdd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Fill="1" applyBorder="1" applyAlignment="1"/>
    <xf numFmtId="0" fontId="3" fillId="0" borderId="0" xfId="0" applyFont="1" applyFill="1" applyBorder="1"/>
    <xf numFmtId="0" fontId="3" fillId="0" borderId="1" xfId="0" applyNumberFormat="1" applyFont="1" applyFill="1" applyBorder="1" applyAlignment="1">
      <alignment horizontal="center"/>
    </xf>
    <xf numFmtId="1" fontId="3" fillId="0" borderId="1" xfId="3" applyNumberFormat="1" applyFont="1" applyFill="1" applyBorder="1" applyAlignment="1">
      <alignment horizontal="right" wrapText="1"/>
    </xf>
    <xf numFmtId="1" fontId="3" fillId="0" borderId="1" xfId="0" applyNumberFormat="1" applyFont="1" applyFill="1" applyBorder="1"/>
    <xf numFmtId="1" fontId="3" fillId="0" borderId="1" xfId="1" applyNumberFormat="1" applyFont="1" applyFill="1" applyBorder="1"/>
    <xf numFmtId="1" fontId="3" fillId="0" borderId="1" xfId="2" applyNumberFormat="1" applyFont="1" applyFill="1" applyBorder="1" applyAlignment="1">
      <alignment horizontal="right" wrapText="1"/>
    </xf>
    <xf numFmtId="1" fontId="3" fillId="0" borderId="0" xfId="0" applyNumberFormat="1" applyFont="1" applyFill="1" applyBorder="1"/>
    <xf numFmtId="165" fontId="3" fillId="0" borderId="1" xfId="2" applyNumberFormat="1" applyFont="1" applyFill="1" applyBorder="1"/>
    <xf numFmtId="165" fontId="3" fillId="0" borderId="1" xfId="2" applyNumberFormat="1" applyFont="1" applyFill="1" applyBorder="1" applyAlignment="1"/>
    <xf numFmtId="165" fontId="3" fillId="0" borderId="1" xfId="2" applyNumberFormat="1" applyFont="1" applyFill="1" applyBorder="1" applyAlignment="1">
      <alignment horizontal="right" wrapText="1"/>
    </xf>
    <xf numFmtId="165" fontId="3" fillId="0" borderId="1" xfId="2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5" fontId="5" fillId="0" borderId="1" xfId="2" applyNumberFormat="1" applyFont="1" applyFill="1" applyBorder="1"/>
    <xf numFmtId="1" fontId="5" fillId="0" borderId="1" xfId="3" applyNumberFormat="1" applyFont="1" applyFill="1" applyBorder="1" applyAlignment="1">
      <alignment horizontal="right" wrapText="1"/>
    </xf>
    <xf numFmtId="165" fontId="5" fillId="0" borderId="1" xfId="2" applyNumberFormat="1" applyFont="1" applyFill="1" applyBorder="1" applyAlignment="1"/>
    <xf numFmtId="165" fontId="5" fillId="0" borderId="1" xfId="2" applyNumberFormat="1" applyFont="1" applyFill="1" applyBorder="1" applyAlignment="1">
      <alignment horizontal="right" wrapText="1"/>
    </xf>
    <xf numFmtId="165" fontId="5" fillId="0" borderId="1" xfId="2" applyNumberFormat="1" applyFont="1" applyFill="1" applyBorder="1" applyAlignment="1">
      <alignment wrapText="1"/>
    </xf>
    <xf numFmtId="1" fontId="5" fillId="0" borderId="1" xfId="2" applyNumberFormat="1" applyFont="1" applyFill="1" applyBorder="1" applyAlignment="1">
      <alignment horizontal="right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3" borderId="1" xfId="3" applyNumberFormat="1" applyFont="1" applyFill="1" applyBorder="1" applyAlignment="1">
      <alignment horizontal="right" wrapText="1"/>
    </xf>
    <xf numFmtId="1" fontId="3" fillId="3" borderId="1" xfId="3" applyNumberFormat="1" applyFont="1" applyFill="1" applyBorder="1" applyAlignment="1">
      <alignment horizontal="right" wrapText="1"/>
    </xf>
    <xf numFmtId="1" fontId="3" fillId="3" borderId="1" xfId="2" applyNumberFormat="1" applyFont="1" applyFill="1" applyBorder="1" applyAlignment="1">
      <alignment horizontal="right" wrapText="1"/>
    </xf>
    <xf numFmtId="1" fontId="5" fillId="3" borderId="1" xfId="2" applyNumberFormat="1" applyFont="1" applyFill="1" applyBorder="1" applyAlignment="1">
      <alignment horizontal="right" wrapText="1"/>
    </xf>
    <xf numFmtId="1" fontId="3" fillId="3" borderId="0" xfId="0" applyNumberFormat="1" applyFont="1" applyFill="1" applyBorder="1"/>
    <xf numFmtId="1" fontId="3" fillId="3" borderId="1" xfId="0" applyNumberFormat="1" applyFont="1" applyFill="1" applyBorder="1"/>
    <xf numFmtId="1" fontId="3" fillId="3" borderId="1" xfId="1" applyNumberFormat="1" applyFont="1" applyFill="1" applyBorder="1"/>
    <xf numFmtId="0" fontId="0" fillId="4" borderId="1" xfId="0" applyFont="1" applyFill="1" applyBorder="1" applyAlignment="1">
      <alignment horizontal="center"/>
    </xf>
    <xf numFmtId="165" fontId="3" fillId="4" borderId="1" xfId="2" applyNumberFormat="1" applyFont="1" applyFill="1" applyBorder="1" applyAlignment="1"/>
    <xf numFmtId="1" fontId="5" fillId="4" borderId="1" xfId="3" applyNumberFormat="1" applyFont="1" applyFill="1" applyBorder="1" applyAlignment="1">
      <alignment horizontal="right" wrapText="1"/>
    </xf>
    <xf numFmtId="1" fontId="3" fillId="4" borderId="1" xfId="0" applyNumberFormat="1" applyFont="1" applyFill="1" applyBorder="1"/>
    <xf numFmtId="0" fontId="3" fillId="4" borderId="1" xfId="0" applyFont="1" applyFill="1" applyBorder="1" applyAlignment="1"/>
    <xf numFmtId="0" fontId="3" fillId="4" borderId="0" xfId="0" applyFont="1" applyFill="1" applyBorder="1"/>
    <xf numFmtId="0" fontId="7" fillId="4" borderId="1" xfId="0" applyFont="1" applyFill="1" applyBorder="1" applyAlignment="1">
      <alignment horizontal="center"/>
    </xf>
    <xf numFmtId="165" fontId="3" fillId="4" borderId="1" xfId="2" applyNumberFormat="1" applyFont="1" applyFill="1" applyBorder="1" applyAlignment="1">
      <alignment horizontal="right" wrapText="1"/>
    </xf>
    <xf numFmtId="1" fontId="3" fillId="4" borderId="1" xfId="3" applyNumberFormat="1" applyFont="1" applyFill="1" applyBorder="1" applyAlignment="1">
      <alignment horizontal="right" wrapText="1"/>
    </xf>
    <xf numFmtId="1" fontId="3" fillId="4" borderId="1" xfId="1" applyNumberFormat="1" applyFont="1" applyFill="1" applyBorder="1"/>
    <xf numFmtId="165" fontId="5" fillId="4" borderId="1" xfId="2" applyNumberFormat="1" applyFont="1" applyFill="1" applyBorder="1" applyAlignment="1">
      <alignment horizontal="right" wrapText="1"/>
    </xf>
    <xf numFmtId="1" fontId="3" fillId="4" borderId="1" xfId="2" applyNumberFormat="1" applyFont="1" applyFill="1" applyBorder="1" applyAlignment="1">
      <alignment horizontal="right" wrapText="1"/>
    </xf>
    <xf numFmtId="10" fontId="5" fillId="3" borderId="1" xfId="4" applyNumberFormat="1" applyFont="1" applyFill="1" applyBorder="1" applyAlignment="1">
      <alignment horizontal="right" wrapText="1"/>
    </xf>
    <xf numFmtId="1" fontId="3" fillId="0" borderId="1" xfId="0" applyNumberFormat="1" applyFont="1" applyFill="1" applyBorder="1" applyAlignment="1">
      <alignment horizontal="right"/>
    </xf>
    <xf numFmtId="4" fontId="3" fillId="3" borderId="1" xfId="1" applyNumberFormat="1" applyFont="1" applyFill="1" applyBorder="1"/>
    <xf numFmtId="10" fontId="5" fillId="3" borderId="1" xfId="3" applyNumberFormat="1" applyFont="1" applyFill="1" applyBorder="1" applyAlignment="1">
      <alignment horizontal="right" wrapText="1"/>
    </xf>
    <xf numFmtId="1" fontId="3" fillId="0" borderId="1" xfId="1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4" fontId="3" fillId="3" borderId="3" xfId="1" applyNumberFormat="1" applyFont="1" applyFill="1" applyBorder="1"/>
    <xf numFmtId="3" fontId="3" fillId="0" borderId="1" xfId="1" applyNumberFormat="1" applyFont="1" applyFill="1" applyBorder="1" applyAlignment="1">
      <alignment horizontal="right"/>
    </xf>
  </cellXfs>
  <cellStyles count="5">
    <cellStyle name="Moneda" xfId="1" builtinId="4"/>
    <cellStyle name="Normal" xfId="0" builtinId="0"/>
    <cellStyle name="Normal 2 3" xfId="3"/>
    <cellStyle name="Normal 3" xfId="2"/>
    <cellStyle name="Porcentual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topLeftCell="A70" workbookViewId="0">
      <selection activeCell="H72" sqref="H72"/>
    </sheetView>
  </sheetViews>
  <sheetFormatPr baseColWidth="10" defaultRowHeight="15"/>
  <cols>
    <col min="1" max="1" width="11.42578125" style="14"/>
    <col min="2" max="3" width="11.28515625" style="13" bestFit="1" customWidth="1"/>
    <col min="4" max="4" width="15.42578125" style="8" bestFit="1" customWidth="1"/>
    <col min="5" max="5" width="15.42578125" style="33" customWidth="1"/>
    <col min="6" max="6" width="19.85546875" style="8" bestFit="1" customWidth="1"/>
    <col min="7" max="7" width="19.85546875" style="33" customWidth="1"/>
    <col min="8" max="8" width="68.140625" style="2" bestFit="1" customWidth="1"/>
    <col min="9" max="16384" width="11.42578125" style="2"/>
  </cols>
  <sheetData>
    <row r="1" spans="1:8" s="21" customFormat="1" ht="75">
      <c r="A1" s="17" t="s">
        <v>11</v>
      </c>
      <c r="B1" s="19" t="s">
        <v>0</v>
      </c>
      <c r="C1" s="19" t="s">
        <v>1</v>
      </c>
      <c r="D1" s="20" t="s">
        <v>13</v>
      </c>
      <c r="E1" s="28" t="s">
        <v>14</v>
      </c>
      <c r="F1" s="20" t="s">
        <v>2</v>
      </c>
      <c r="G1" s="28" t="s">
        <v>15</v>
      </c>
      <c r="H1" s="18" t="s">
        <v>3</v>
      </c>
    </row>
    <row r="2" spans="1:8">
      <c r="A2" s="15">
        <v>1</v>
      </c>
      <c r="B2" s="9">
        <v>44562</v>
      </c>
      <c r="C2" s="22">
        <v>44773</v>
      </c>
      <c r="D2" s="23">
        <v>28000000</v>
      </c>
      <c r="E2" s="29"/>
      <c r="F2" s="5">
        <f>4000000+4000000</f>
        <v>8000000</v>
      </c>
      <c r="G2" s="34"/>
      <c r="H2" s="1" t="s">
        <v>4</v>
      </c>
    </row>
    <row r="3" spans="1:8">
      <c r="A3" s="16">
        <v>2</v>
      </c>
      <c r="B3" s="9">
        <v>44562</v>
      </c>
      <c r="C3" s="22">
        <v>44773</v>
      </c>
      <c r="D3" s="23">
        <v>36600000</v>
      </c>
      <c r="E3" s="29"/>
      <c r="F3" s="5">
        <f>4800000+4800000</f>
        <v>9600000</v>
      </c>
      <c r="G3" s="34"/>
      <c r="H3" s="1" t="s">
        <v>4</v>
      </c>
    </row>
    <row r="4" spans="1:8">
      <c r="A4" s="15">
        <v>3</v>
      </c>
      <c r="B4" s="9">
        <v>44562</v>
      </c>
      <c r="C4" s="22">
        <v>44755</v>
      </c>
      <c r="D4" s="23">
        <v>1108119000</v>
      </c>
      <c r="E4" s="29"/>
      <c r="F4" s="6">
        <f>146397811+168004997</f>
        <v>314402808</v>
      </c>
      <c r="G4" s="35"/>
      <c r="H4" s="1" t="s">
        <v>4</v>
      </c>
    </row>
    <row r="5" spans="1:8">
      <c r="A5" s="16">
        <v>4</v>
      </c>
      <c r="B5" s="9">
        <v>44562</v>
      </c>
      <c r="C5" s="22">
        <v>44738</v>
      </c>
      <c r="D5" s="23">
        <v>10200000000</v>
      </c>
      <c r="E5" s="48">
        <v>0.99990000000000001</v>
      </c>
      <c r="F5" s="49" t="s">
        <v>16</v>
      </c>
      <c r="G5" s="50">
        <v>0</v>
      </c>
      <c r="H5" s="1" t="s">
        <v>5</v>
      </c>
    </row>
    <row r="6" spans="1:8">
      <c r="A6" s="15">
        <v>5</v>
      </c>
      <c r="B6" s="9">
        <v>44562</v>
      </c>
      <c r="C6" s="10">
        <v>44605</v>
      </c>
      <c r="D6" s="23">
        <v>262698837</v>
      </c>
      <c r="E6" s="29"/>
      <c r="F6" s="5">
        <f>160792510+76730011</f>
        <v>237522521</v>
      </c>
      <c r="G6" s="34"/>
      <c r="H6" s="1" t="s">
        <v>4</v>
      </c>
    </row>
    <row r="7" spans="1:8">
      <c r="A7" s="16">
        <v>6</v>
      </c>
      <c r="B7" s="9">
        <v>44562</v>
      </c>
      <c r="C7" s="9">
        <v>44607</v>
      </c>
      <c r="D7" s="4">
        <v>110650178</v>
      </c>
      <c r="E7" s="30"/>
      <c r="F7" s="6">
        <f>67147672+33573836</f>
        <v>100721508</v>
      </c>
      <c r="G7" s="35"/>
      <c r="H7" s="1" t="s">
        <v>4</v>
      </c>
    </row>
    <row r="8" spans="1:8">
      <c r="A8" s="15">
        <v>7</v>
      </c>
      <c r="B8" s="9">
        <v>44562</v>
      </c>
      <c r="C8" s="22">
        <v>44742</v>
      </c>
      <c r="D8" s="23">
        <v>24211200</v>
      </c>
      <c r="E8" s="29"/>
      <c r="F8" s="5">
        <f>4035200+4035200</f>
        <v>8070400</v>
      </c>
      <c r="G8" s="34"/>
      <c r="H8" s="1" t="s">
        <v>4</v>
      </c>
    </row>
    <row r="9" spans="1:8">
      <c r="A9" s="16">
        <v>8</v>
      </c>
      <c r="B9" s="9">
        <v>44562</v>
      </c>
      <c r="C9" s="22">
        <v>44712</v>
      </c>
      <c r="D9" s="23">
        <v>7500000</v>
      </c>
      <c r="E9" s="29"/>
      <c r="F9" s="5">
        <v>0</v>
      </c>
      <c r="G9" s="34"/>
      <c r="H9" s="1" t="s">
        <v>6</v>
      </c>
    </row>
    <row r="10" spans="1:8">
      <c r="A10" s="15">
        <v>9</v>
      </c>
      <c r="B10" s="9">
        <v>44562</v>
      </c>
      <c r="C10" s="9">
        <v>44681</v>
      </c>
      <c r="D10" s="23">
        <v>22500000</v>
      </c>
      <c r="E10" s="51">
        <v>0.99780000000000002</v>
      </c>
      <c r="F10" s="52" t="s">
        <v>17</v>
      </c>
      <c r="G10" s="50">
        <v>0</v>
      </c>
      <c r="H10" s="1" t="s">
        <v>5</v>
      </c>
    </row>
    <row r="11" spans="1:8">
      <c r="A11" s="16">
        <v>10</v>
      </c>
      <c r="B11" s="9">
        <v>44562</v>
      </c>
      <c r="C11" s="24">
        <v>44804</v>
      </c>
      <c r="D11" s="4">
        <v>5000000</v>
      </c>
      <c r="E11" s="30"/>
      <c r="F11" s="5">
        <v>0</v>
      </c>
      <c r="G11" s="34"/>
      <c r="H11" s="1" t="s">
        <v>7</v>
      </c>
    </row>
    <row r="12" spans="1:8">
      <c r="A12" s="15">
        <v>11</v>
      </c>
      <c r="B12" s="9">
        <v>44562</v>
      </c>
      <c r="C12" s="22">
        <v>44773</v>
      </c>
      <c r="D12" s="23">
        <v>40698000</v>
      </c>
      <c r="E12" s="29"/>
      <c r="F12" s="5">
        <f>5814000+5814000</f>
        <v>11628000</v>
      </c>
      <c r="G12" s="34"/>
      <c r="H12" s="1" t="s">
        <v>4</v>
      </c>
    </row>
    <row r="13" spans="1:8">
      <c r="A13" s="16">
        <v>12</v>
      </c>
      <c r="B13" s="9">
        <v>44562</v>
      </c>
      <c r="C13" s="22">
        <v>44773</v>
      </c>
      <c r="D13" s="23">
        <v>43470000</v>
      </c>
      <c r="E13" s="29"/>
      <c r="F13" s="6">
        <f>6210000+6210000</f>
        <v>12420000</v>
      </c>
      <c r="G13" s="35"/>
      <c r="H13" s="1" t="s">
        <v>4</v>
      </c>
    </row>
    <row r="14" spans="1:8">
      <c r="A14" s="15">
        <v>13</v>
      </c>
      <c r="B14" s="9">
        <v>44562</v>
      </c>
      <c r="C14" s="22">
        <v>44742</v>
      </c>
      <c r="D14" s="23">
        <v>24418902</v>
      </c>
      <c r="E14" s="29"/>
      <c r="F14" s="5">
        <f>4069767+4069767</f>
        <v>8139534</v>
      </c>
      <c r="G14" s="34"/>
      <c r="H14" s="1" t="s">
        <v>4</v>
      </c>
    </row>
    <row r="15" spans="1:8">
      <c r="A15" s="16">
        <v>14</v>
      </c>
      <c r="B15" s="9">
        <v>44562</v>
      </c>
      <c r="C15" s="9">
        <v>44705</v>
      </c>
      <c r="D15" s="4">
        <v>99750000</v>
      </c>
      <c r="E15" s="30"/>
      <c r="F15" s="5">
        <v>0</v>
      </c>
      <c r="G15" s="34"/>
      <c r="H15" s="1" t="s">
        <v>4</v>
      </c>
    </row>
    <row r="16" spans="1:8">
      <c r="A16" s="15">
        <v>15</v>
      </c>
      <c r="B16" s="9">
        <v>44562</v>
      </c>
      <c r="C16" s="22">
        <v>44742</v>
      </c>
      <c r="D16" s="23">
        <v>21000000</v>
      </c>
      <c r="E16" s="29"/>
      <c r="F16" s="6">
        <f>3500000+3500000</f>
        <v>7000000</v>
      </c>
      <c r="G16" s="35"/>
      <c r="H16" s="1" t="s">
        <v>4</v>
      </c>
    </row>
    <row r="17" spans="1:8">
      <c r="A17" s="16">
        <v>16</v>
      </c>
      <c r="B17" s="10">
        <v>44565</v>
      </c>
      <c r="C17" s="10">
        <v>44654</v>
      </c>
      <c r="D17" s="23">
        <v>15000000</v>
      </c>
      <c r="E17" s="29"/>
      <c r="F17" s="5">
        <v>0</v>
      </c>
      <c r="G17" s="34"/>
      <c r="H17" s="1" t="s">
        <v>6</v>
      </c>
    </row>
    <row r="18" spans="1:8">
      <c r="A18" s="15">
        <v>17</v>
      </c>
      <c r="B18" s="10">
        <v>44565</v>
      </c>
      <c r="C18" s="24">
        <v>44804</v>
      </c>
      <c r="D18" s="23">
        <v>7500000</v>
      </c>
      <c r="E18" s="29">
        <v>99.99</v>
      </c>
      <c r="F18" s="5">
        <v>7499000</v>
      </c>
      <c r="G18" s="34"/>
      <c r="H18" s="1" t="s">
        <v>8</v>
      </c>
    </row>
    <row r="19" spans="1:8">
      <c r="A19" s="16">
        <v>18</v>
      </c>
      <c r="B19" s="10">
        <v>44565</v>
      </c>
      <c r="C19" s="24">
        <v>44651</v>
      </c>
      <c r="D19" s="23">
        <v>10500000</v>
      </c>
      <c r="E19" s="29"/>
      <c r="F19" s="6">
        <v>0</v>
      </c>
      <c r="G19" s="35"/>
      <c r="H19" s="1" t="s">
        <v>4</v>
      </c>
    </row>
    <row r="20" spans="1:8">
      <c r="A20" s="15">
        <v>19</v>
      </c>
      <c r="B20" s="10">
        <v>44565</v>
      </c>
      <c r="C20" s="10">
        <v>44684</v>
      </c>
      <c r="D20" s="4">
        <v>5000000</v>
      </c>
      <c r="E20" s="30"/>
      <c r="F20" s="5">
        <v>0</v>
      </c>
      <c r="G20" s="34"/>
      <c r="H20" s="1" t="s">
        <v>9</v>
      </c>
    </row>
    <row r="21" spans="1:8">
      <c r="A21" s="16">
        <v>20</v>
      </c>
      <c r="B21" s="10">
        <v>44567</v>
      </c>
      <c r="C21" s="10">
        <v>44729</v>
      </c>
      <c r="D21" s="4">
        <v>18988020</v>
      </c>
      <c r="E21" s="30"/>
      <c r="F21" s="5">
        <v>0</v>
      </c>
      <c r="G21" s="34"/>
      <c r="H21" s="1" t="s">
        <v>4</v>
      </c>
    </row>
    <row r="22" spans="1:8">
      <c r="A22" s="15">
        <v>21</v>
      </c>
      <c r="B22" s="10">
        <v>44567</v>
      </c>
      <c r="C22" s="10">
        <v>44681</v>
      </c>
      <c r="D22" s="4">
        <v>5000000</v>
      </c>
      <c r="E22" s="30"/>
      <c r="F22" s="6">
        <v>0</v>
      </c>
      <c r="G22" s="35"/>
      <c r="H22" s="1" t="s">
        <v>7</v>
      </c>
    </row>
    <row r="23" spans="1:8">
      <c r="A23" s="16">
        <v>22</v>
      </c>
      <c r="B23" s="10">
        <v>44567</v>
      </c>
      <c r="C23" s="24">
        <v>44773</v>
      </c>
      <c r="D23" s="23">
        <v>24939537</v>
      </c>
      <c r="E23" s="29"/>
      <c r="F23" s="5">
        <f>3562791+3562791</f>
        <v>7125582</v>
      </c>
      <c r="G23" s="34"/>
      <c r="H23" s="1" t="s">
        <v>4</v>
      </c>
    </row>
    <row r="24" spans="1:8">
      <c r="A24" s="15">
        <v>23</v>
      </c>
      <c r="B24" s="10">
        <v>44567</v>
      </c>
      <c r="C24" s="10">
        <v>44620</v>
      </c>
      <c r="D24" s="4">
        <v>100000000</v>
      </c>
      <c r="E24" s="48">
        <v>0.99990000000000001</v>
      </c>
      <c r="F24" s="49" t="s">
        <v>18</v>
      </c>
      <c r="G24" s="50">
        <v>0</v>
      </c>
      <c r="H24" s="1" t="s">
        <v>5</v>
      </c>
    </row>
    <row r="25" spans="1:8">
      <c r="A25" s="16">
        <v>24</v>
      </c>
      <c r="B25" s="10">
        <v>44568</v>
      </c>
      <c r="C25" s="24">
        <v>44742</v>
      </c>
      <c r="D25" s="23">
        <v>18620928</v>
      </c>
      <c r="E25" s="29"/>
      <c r="F25" s="6">
        <f>3103488+3103488</f>
        <v>6206976</v>
      </c>
      <c r="G25" s="35"/>
      <c r="H25" s="1" t="s">
        <v>4</v>
      </c>
    </row>
    <row r="26" spans="1:8">
      <c r="A26" s="15">
        <v>25</v>
      </c>
      <c r="B26" s="10">
        <v>44568</v>
      </c>
      <c r="C26" s="10">
        <v>44656</v>
      </c>
      <c r="D26" s="4">
        <v>17674420</v>
      </c>
      <c r="E26" s="30"/>
      <c r="F26" s="5">
        <v>0</v>
      </c>
      <c r="G26" s="34"/>
      <c r="H26" s="1" t="s">
        <v>4</v>
      </c>
    </row>
    <row r="27" spans="1:8" ht="17.25" customHeight="1">
      <c r="A27" s="16">
        <v>26</v>
      </c>
      <c r="B27" s="10">
        <v>44568</v>
      </c>
      <c r="C27" s="10">
        <v>44926</v>
      </c>
      <c r="D27" s="4">
        <v>364683832</v>
      </c>
      <c r="E27" s="30"/>
      <c r="F27" s="5">
        <v>0</v>
      </c>
      <c r="G27" s="34"/>
      <c r="H27" s="1" t="s">
        <v>4</v>
      </c>
    </row>
    <row r="28" spans="1:8" ht="15.75" customHeight="1">
      <c r="A28" s="15">
        <v>27</v>
      </c>
      <c r="B28" s="10">
        <v>44568</v>
      </c>
      <c r="C28" s="10">
        <v>44926</v>
      </c>
      <c r="D28" s="4">
        <v>380000741</v>
      </c>
      <c r="E28" s="30"/>
      <c r="F28" s="6">
        <v>0</v>
      </c>
      <c r="G28" s="35"/>
      <c r="H28" s="1" t="s">
        <v>4</v>
      </c>
    </row>
    <row r="29" spans="1:8" s="41" customFormat="1">
      <c r="A29" s="36">
        <v>28</v>
      </c>
      <c r="B29" s="37">
        <v>44572</v>
      </c>
      <c r="C29" s="37">
        <v>44661</v>
      </c>
      <c r="D29" s="38">
        <v>18000000</v>
      </c>
      <c r="E29" s="29">
        <v>99.99</v>
      </c>
      <c r="F29" s="39">
        <v>17998750</v>
      </c>
      <c r="G29" s="34"/>
      <c r="H29" s="40" t="s">
        <v>8</v>
      </c>
    </row>
    <row r="30" spans="1:8">
      <c r="A30" s="15">
        <v>29</v>
      </c>
      <c r="B30" s="10">
        <v>44574</v>
      </c>
      <c r="C30" s="10">
        <v>44603</v>
      </c>
      <c r="D30" s="4">
        <v>29355700</v>
      </c>
      <c r="E30" s="30"/>
      <c r="F30" s="5">
        <v>0</v>
      </c>
      <c r="G30" s="34"/>
      <c r="H30" s="1" t="s">
        <v>4</v>
      </c>
    </row>
    <row r="31" spans="1:8">
      <c r="A31" s="16">
        <v>30</v>
      </c>
      <c r="B31" s="10">
        <v>44574</v>
      </c>
      <c r="C31" s="10">
        <v>44619</v>
      </c>
      <c r="D31" s="4">
        <v>150000000</v>
      </c>
      <c r="E31" s="48">
        <v>0.99990000000000001</v>
      </c>
      <c r="F31" s="52" t="s">
        <v>19</v>
      </c>
      <c r="G31" s="50">
        <v>0</v>
      </c>
      <c r="H31" s="1" t="s">
        <v>5</v>
      </c>
    </row>
    <row r="32" spans="1:8">
      <c r="A32" s="15">
        <v>31</v>
      </c>
      <c r="B32" s="10">
        <v>44574</v>
      </c>
      <c r="C32" s="10">
        <v>44632</v>
      </c>
      <c r="D32" s="4">
        <v>150000000</v>
      </c>
      <c r="E32" s="48">
        <v>0.99990000000000001</v>
      </c>
      <c r="F32" s="49" t="s">
        <v>20</v>
      </c>
      <c r="G32" s="50">
        <v>0</v>
      </c>
      <c r="H32" s="1" t="s">
        <v>5</v>
      </c>
    </row>
    <row r="33" spans="1:8">
      <c r="A33" s="16">
        <v>32</v>
      </c>
      <c r="B33" s="10">
        <v>44575</v>
      </c>
      <c r="C33" s="10">
        <v>44664</v>
      </c>
      <c r="D33" s="4">
        <v>18000000</v>
      </c>
      <c r="E33" s="30"/>
      <c r="F33" s="5">
        <v>0</v>
      </c>
      <c r="G33" s="34"/>
      <c r="H33" s="1" t="s">
        <v>7</v>
      </c>
    </row>
    <row r="34" spans="1:8">
      <c r="A34" s="15">
        <v>33</v>
      </c>
      <c r="B34" s="10">
        <v>44575</v>
      </c>
      <c r="C34" s="10">
        <v>44620</v>
      </c>
      <c r="D34" s="4">
        <v>14000000</v>
      </c>
      <c r="E34" s="30"/>
      <c r="F34" s="6">
        <f>3500000+1750000</f>
        <v>5250000</v>
      </c>
      <c r="G34" s="35"/>
      <c r="H34" s="1" t="s">
        <v>4</v>
      </c>
    </row>
    <row r="35" spans="1:8">
      <c r="A35" s="16">
        <v>34</v>
      </c>
      <c r="B35" s="10">
        <v>44578</v>
      </c>
      <c r="C35" s="10">
        <v>44734</v>
      </c>
      <c r="D35" s="4">
        <v>18316667</v>
      </c>
      <c r="E35" s="30"/>
      <c r="F35" s="5">
        <f>1750000+3500000</f>
        <v>5250000</v>
      </c>
      <c r="G35" s="34"/>
      <c r="H35" s="1" t="s">
        <v>4</v>
      </c>
    </row>
    <row r="36" spans="1:8">
      <c r="A36" s="15">
        <v>35</v>
      </c>
      <c r="B36" s="10">
        <v>44578</v>
      </c>
      <c r="C36" s="10">
        <v>44620</v>
      </c>
      <c r="D36" s="4">
        <v>14000000</v>
      </c>
      <c r="E36" s="30"/>
      <c r="F36" s="5">
        <v>3500000</v>
      </c>
      <c r="G36" s="34"/>
      <c r="H36" s="3" t="s">
        <v>10</v>
      </c>
    </row>
    <row r="37" spans="1:8">
      <c r="A37" s="16">
        <v>36</v>
      </c>
      <c r="B37" s="11">
        <v>44579</v>
      </c>
      <c r="C37" s="11">
        <v>44668</v>
      </c>
      <c r="D37" s="4">
        <v>80000000</v>
      </c>
      <c r="E37" s="30"/>
      <c r="F37" s="6">
        <v>0</v>
      </c>
      <c r="G37" s="35"/>
      <c r="H37" s="1" t="s">
        <v>4</v>
      </c>
    </row>
    <row r="38" spans="1:8">
      <c r="A38" s="15">
        <v>37</v>
      </c>
      <c r="B38" s="11">
        <v>44579</v>
      </c>
      <c r="C38" s="11">
        <v>44668</v>
      </c>
      <c r="D38" s="4">
        <v>100000000</v>
      </c>
      <c r="E38" s="30"/>
      <c r="F38" s="5">
        <v>0</v>
      </c>
      <c r="G38" s="34"/>
      <c r="H38" s="1" t="s">
        <v>4</v>
      </c>
    </row>
    <row r="39" spans="1:8">
      <c r="A39" s="16">
        <v>38</v>
      </c>
      <c r="B39" s="11">
        <v>44579</v>
      </c>
      <c r="C39" s="11">
        <v>44668</v>
      </c>
      <c r="D39" s="4">
        <v>100000000</v>
      </c>
      <c r="E39" s="30"/>
      <c r="F39" s="5">
        <v>0</v>
      </c>
      <c r="G39" s="34"/>
      <c r="H39" s="1" t="s">
        <v>4</v>
      </c>
    </row>
    <row r="40" spans="1:8">
      <c r="A40" s="15">
        <v>39</v>
      </c>
      <c r="B40" s="11">
        <v>44581</v>
      </c>
      <c r="C40" s="11">
        <v>44761</v>
      </c>
      <c r="D40" s="23">
        <v>20232558</v>
      </c>
      <c r="E40" s="29"/>
      <c r="F40" s="6">
        <v>3372093</v>
      </c>
      <c r="G40" s="35"/>
      <c r="H40" s="3" t="s">
        <v>10</v>
      </c>
    </row>
    <row r="41" spans="1:8">
      <c r="A41" s="16">
        <v>40</v>
      </c>
      <c r="B41" s="11">
        <v>44581</v>
      </c>
      <c r="C41" s="11">
        <v>44739</v>
      </c>
      <c r="D41" s="4">
        <v>33000000</v>
      </c>
      <c r="E41" s="30"/>
      <c r="F41" s="5">
        <v>0</v>
      </c>
      <c r="G41" s="34"/>
      <c r="H41" s="1" t="s">
        <v>6</v>
      </c>
    </row>
    <row r="42" spans="1:8">
      <c r="A42" s="15">
        <v>41</v>
      </c>
      <c r="B42" s="11">
        <v>44581</v>
      </c>
      <c r="C42" s="11">
        <v>44670</v>
      </c>
      <c r="D42" s="4">
        <v>100000000</v>
      </c>
      <c r="E42" s="30"/>
      <c r="F42" s="5">
        <v>19883106</v>
      </c>
      <c r="G42" s="34"/>
      <c r="H42" s="1" t="s">
        <v>9</v>
      </c>
    </row>
    <row r="43" spans="1:8">
      <c r="A43" s="16">
        <v>42</v>
      </c>
      <c r="B43" s="11">
        <v>44585</v>
      </c>
      <c r="C43" s="11">
        <v>44674</v>
      </c>
      <c r="D43" s="4">
        <v>42000000</v>
      </c>
      <c r="E43" s="30"/>
      <c r="F43" s="6">
        <v>0</v>
      </c>
      <c r="G43" s="35"/>
      <c r="H43" s="1" t="s">
        <v>7</v>
      </c>
    </row>
    <row r="44" spans="1:8">
      <c r="A44" s="15">
        <v>43</v>
      </c>
      <c r="B44" s="11">
        <v>44585</v>
      </c>
      <c r="C44" s="11">
        <v>44735</v>
      </c>
      <c r="D44" s="4">
        <v>10500000</v>
      </c>
      <c r="E44" s="51">
        <v>0.23799999999999999</v>
      </c>
      <c r="F44" s="53" t="s">
        <v>21</v>
      </c>
      <c r="G44" s="50">
        <v>8000550</v>
      </c>
      <c r="H44" s="1" t="s">
        <v>5</v>
      </c>
    </row>
    <row r="45" spans="1:8">
      <c r="A45" s="16">
        <v>44</v>
      </c>
      <c r="B45" s="11">
        <v>44585</v>
      </c>
      <c r="C45" s="11">
        <v>44674</v>
      </c>
      <c r="D45" s="4">
        <v>15000000</v>
      </c>
      <c r="E45" s="30"/>
      <c r="F45" s="5">
        <v>0</v>
      </c>
      <c r="G45" s="34"/>
      <c r="H45" s="1" t="s">
        <v>6</v>
      </c>
    </row>
    <row r="46" spans="1:8" s="41" customFormat="1">
      <c r="A46" s="42">
        <v>45</v>
      </c>
      <c r="B46" s="43">
        <v>44585</v>
      </c>
      <c r="C46" s="43">
        <v>44765</v>
      </c>
      <c r="D46" s="44">
        <v>1800000</v>
      </c>
      <c r="E46" s="30">
        <v>90.8</v>
      </c>
      <c r="F46" s="45">
        <v>1634500</v>
      </c>
      <c r="G46" s="35"/>
      <c r="H46" s="40" t="s">
        <v>8</v>
      </c>
    </row>
    <row r="47" spans="1:8">
      <c r="A47" s="16">
        <v>46</v>
      </c>
      <c r="B47" s="11">
        <v>44585</v>
      </c>
      <c r="C47" s="25">
        <v>44735</v>
      </c>
      <c r="D47" s="23">
        <v>9000000</v>
      </c>
      <c r="E47" s="29"/>
      <c r="F47" s="5">
        <v>0</v>
      </c>
      <c r="G47" s="34"/>
      <c r="H47" s="1" t="s">
        <v>7</v>
      </c>
    </row>
    <row r="48" spans="1:8" s="41" customFormat="1">
      <c r="A48" s="42">
        <v>47</v>
      </c>
      <c r="B48" s="43">
        <v>44588</v>
      </c>
      <c r="C48" s="46">
        <v>44830</v>
      </c>
      <c r="D48" s="47">
        <v>2000000</v>
      </c>
      <c r="E48" s="31">
        <v>48.51</v>
      </c>
      <c r="F48" s="39">
        <v>0</v>
      </c>
      <c r="G48" s="34">
        <v>1029800</v>
      </c>
      <c r="H48" s="40" t="s">
        <v>8</v>
      </c>
    </row>
    <row r="49" spans="1:8">
      <c r="A49" s="16">
        <v>48</v>
      </c>
      <c r="B49" s="12">
        <v>44619</v>
      </c>
      <c r="C49" s="12">
        <v>44621</v>
      </c>
      <c r="D49" s="7">
        <v>7589100</v>
      </c>
      <c r="E49" s="31"/>
      <c r="F49" s="6">
        <v>0</v>
      </c>
      <c r="G49" s="35"/>
      <c r="H49" s="1" t="s">
        <v>4</v>
      </c>
    </row>
    <row r="50" spans="1:8">
      <c r="A50" s="15">
        <v>49</v>
      </c>
      <c r="B50" s="11">
        <v>44588</v>
      </c>
      <c r="C50" s="11">
        <v>44677</v>
      </c>
      <c r="D50" s="7">
        <v>12000000</v>
      </c>
      <c r="E50" s="31"/>
      <c r="F50" s="5">
        <v>4000000</v>
      </c>
      <c r="G50" s="34"/>
      <c r="H50" s="1" t="s">
        <v>4</v>
      </c>
    </row>
    <row r="51" spans="1:8">
      <c r="A51" s="16">
        <v>50</v>
      </c>
      <c r="B51" s="11">
        <v>44588</v>
      </c>
      <c r="C51" s="11">
        <v>44677</v>
      </c>
      <c r="D51" s="7">
        <v>12000000</v>
      </c>
      <c r="E51" s="31"/>
      <c r="F51" s="5">
        <v>4000000</v>
      </c>
      <c r="G51" s="34"/>
      <c r="H51" s="1" t="s">
        <v>4</v>
      </c>
    </row>
    <row r="52" spans="1:8">
      <c r="A52" s="15">
        <v>51</v>
      </c>
      <c r="B52" s="11">
        <v>44589</v>
      </c>
      <c r="C52" s="11">
        <v>44926</v>
      </c>
      <c r="D52" s="7">
        <v>23080440</v>
      </c>
      <c r="E52" s="31"/>
      <c r="F52" s="6">
        <v>0</v>
      </c>
      <c r="G52" s="35"/>
      <c r="H52" s="1" t="s">
        <v>9</v>
      </c>
    </row>
    <row r="53" spans="1:8">
      <c r="A53" s="16">
        <v>52</v>
      </c>
      <c r="B53" s="11">
        <v>44589</v>
      </c>
      <c r="C53" s="11">
        <v>44634</v>
      </c>
      <c r="D53" s="7">
        <v>22500000</v>
      </c>
      <c r="E53" s="7"/>
      <c r="F53" s="5">
        <v>0</v>
      </c>
      <c r="G53" s="5"/>
      <c r="H53" s="1" t="s">
        <v>4</v>
      </c>
    </row>
    <row r="54" spans="1:8">
      <c r="A54" s="15">
        <v>53</v>
      </c>
      <c r="B54" s="11">
        <v>44589</v>
      </c>
      <c r="C54" s="11">
        <v>44739</v>
      </c>
      <c r="D54" s="7">
        <v>1667520</v>
      </c>
      <c r="E54" s="31"/>
      <c r="F54" s="5">
        <v>0</v>
      </c>
      <c r="G54" s="34"/>
      <c r="H54" s="1" t="s">
        <v>9</v>
      </c>
    </row>
    <row r="55" spans="1:8" s="41" customFormat="1" ht="12" customHeight="1">
      <c r="A55" s="36">
        <v>54</v>
      </c>
      <c r="B55" s="43">
        <v>44589</v>
      </c>
      <c r="C55" s="43">
        <v>44818</v>
      </c>
      <c r="D55" s="47">
        <v>7500000</v>
      </c>
      <c r="E55" s="31">
        <v>99.99</v>
      </c>
      <c r="F55" s="45">
        <v>4979900</v>
      </c>
      <c r="G55" s="35"/>
      <c r="H55" s="40" t="s">
        <v>8</v>
      </c>
    </row>
    <row r="56" spans="1:8">
      <c r="A56" s="15">
        <v>55</v>
      </c>
      <c r="B56" s="11">
        <v>44589</v>
      </c>
      <c r="C56" s="11">
        <v>44926</v>
      </c>
      <c r="D56" s="7">
        <v>14030100</v>
      </c>
      <c r="E56" s="31"/>
      <c r="F56" s="5">
        <v>0</v>
      </c>
      <c r="G56" s="34"/>
      <c r="H56" s="3" t="s">
        <v>10</v>
      </c>
    </row>
    <row r="57" spans="1:8">
      <c r="A57" s="16">
        <v>56</v>
      </c>
      <c r="B57" s="11">
        <v>44589</v>
      </c>
      <c r="C57" s="11">
        <v>44926</v>
      </c>
      <c r="D57" s="7">
        <v>38525655</v>
      </c>
      <c r="E57" s="31"/>
      <c r="F57" s="5">
        <v>0</v>
      </c>
      <c r="G57" s="34"/>
      <c r="H57" s="1" t="s">
        <v>7</v>
      </c>
    </row>
    <row r="58" spans="1:8" s="41" customFormat="1">
      <c r="A58" s="42">
        <v>57</v>
      </c>
      <c r="B58" s="43">
        <v>44589</v>
      </c>
      <c r="C58" s="43">
        <v>44678</v>
      </c>
      <c r="D58" s="47">
        <v>20250000</v>
      </c>
      <c r="E58" s="31">
        <v>79.650000000000006</v>
      </c>
      <c r="F58" s="45">
        <v>0</v>
      </c>
      <c r="G58" s="35"/>
      <c r="H58" s="40" t="s">
        <v>8</v>
      </c>
    </row>
    <row r="59" spans="1:8">
      <c r="A59" s="16">
        <v>58</v>
      </c>
      <c r="B59" s="11">
        <v>44589</v>
      </c>
      <c r="C59" s="11">
        <v>44739</v>
      </c>
      <c r="D59" s="7">
        <v>82019814</v>
      </c>
      <c r="E59" s="31"/>
      <c r="F59" s="5">
        <v>0</v>
      </c>
      <c r="G59" s="34"/>
      <c r="H59" s="1" t="s">
        <v>4</v>
      </c>
    </row>
    <row r="60" spans="1:8">
      <c r="A60" s="15">
        <v>59</v>
      </c>
      <c r="B60" s="11">
        <v>44589</v>
      </c>
      <c r="C60" s="26">
        <v>44834</v>
      </c>
      <c r="D60" s="7">
        <v>20000000</v>
      </c>
      <c r="E60" s="31"/>
      <c r="F60" s="5">
        <v>0</v>
      </c>
      <c r="G60" s="34"/>
      <c r="H60" s="1" t="s">
        <v>9</v>
      </c>
    </row>
    <row r="61" spans="1:8">
      <c r="A61" s="16">
        <v>60</v>
      </c>
      <c r="B61" s="11">
        <v>44589</v>
      </c>
      <c r="C61" s="11">
        <v>44865</v>
      </c>
      <c r="D61" s="7">
        <v>27000000</v>
      </c>
      <c r="E61" s="31"/>
      <c r="F61" s="6">
        <v>0</v>
      </c>
      <c r="G61" s="35"/>
      <c r="H61" s="1" t="s">
        <v>9</v>
      </c>
    </row>
    <row r="62" spans="1:8">
      <c r="A62" s="16">
        <v>61</v>
      </c>
      <c r="B62" s="11">
        <v>44606</v>
      </c>
      <c r="C62" s="25">
        <v>44678</v>
      </c>
      <c r="D62" s="27">
        <v>450000000</v>
      </c>
      <c r="E62" s="32"/>
      <c r="F62" s="6">
        <v>88490147</v>
      </c>
      <c r="G62" s="35"/>
      <c r="H62" s="1" t="s">
        <v>4</v>
      </c>
    </row>
    <row r="63" spans="1:8">
      <c r="A63" s="16">
        <v>62</v>
      </c>
      <c r="B63" s="9">
        <v>44608</v>
      </c>
      <c r="C63" s="22">
        <v>44788</v>
      </c>
      <c r="D63" s="23">
        <v>298090128</v>
      </c>
      <c r="E63" s="29"/>
      <c r="F63" s="6">
        <v>49681688</v>
      </c>
      <c r="G63" s="35"/>
      <c r="H63" s="1" t="s">
        <v>4</v>
      </c>
    </row>
    <row r="64" spans="1:8">
      <c r="A64" s="15">
        <v>63</v>
      </c>
      <c r="B64" s="10">
        <v>44648</v>
      </c>
      <c r="C64" s="10">
        <v>44708</v>
      </c>
      <c r="D64" s="23">
        <v>270797998</v>
      </c>
      <c r="E64" s="29"/>
      <c r="F64" s="5">
        <v>0</v>
      </c>
      <c r="G64" s="34"/>
      <c r="H64" s="1" t="s">
        <v>7</v>
      </c>
    </row>
    <row r="65" spans="1:9">
      <c r="A65" s="15">
        <v>64</v>
      </c>
      <c r="B65" s="10">
        <v>44670</v>
      </c>
      <c r="C65" s="24">
        <v>44742</v>
      </c>
      <c r="D65" s="23">
        <v>233553711</v>
      </c>
      <c r="E65" s="29"/>
      <c r="F65" s="5"/>
      <c r="G65" s="34"/>
      <c r="H65" s="1" t="s">
        <v>9</v>
      </c>
    </row>
    <row r="66" spans="1:9">
      <c r="A66" s="15">
        <v>65</v>
      </c>
      <c r="B66" s="10">
        <v>44677</v>
      </c>
      <c r="C66" s="10">
        <v>44737</v>
      </c>
      <c r="D66" s="23">
        <v>173956268</v>
      </c>
      <c r="E66" s="51">
        <v>0.99639999999999995</v>
      </c>
      <c r="F66" s="49" t="s">
        <v>22</v>
      </c>
      <c r="G66" s="54">
        <v>0</v>
      </c>
      <c r="H66" s="1" t="s">
        <v>5</v>
      </c>
    </row>
    <row r="67" spans="1:9">
      <c r="A67" s="15">
        <v>66</v>
      </c>
      <c r="B67" s="10">
        <v>44677</v>
      </c>
      <c r="C67" s="10">
        <v>44926</v>
      </c>
      <c r="D67" s="4">
        <v>10000000</v>
      </c>
      <c r="E67" s="30"/>
      <c r="F67" s="5">
        <v>0</v>
      </c>
      <c r="G67" s="34"/>
      <c r="H67" s="1" t="s">
        <v>10</v>
      </c>
    </row>
    <row r="68" spans="1:9">
      <c r="A68" s="16">
        <v>67</v>
      </c>
      <c r="B68" s="11">
        <v>44678</v>
      </c>
      <c r="C68" s="11">
        <v>44834</v>
      </c>
      <c r="D68" s="7">
        <v>361803567</v>
      </c>
      <c r="E68" s="31"/>
      <c r="F68" s="5">
        <v>0</v>
      </c>
      <c r="G68" s="34"/>
      <c r="H68" s="1" t="s">
        <v>5</v>
      </c>
    </row>
    <row r="69" spans="1:9" s="41" customFormat="1">
      <c r="A69" s="36">
        <v>68</v>
      </c>
      <c r="B69" s="37">
        <v>44680</v>
      </c>
      <c r="C69" s="37">
        <v>44755</v>
      </c>
      <c r="D69" s="44">
        <v>12000000</v>
      </c>
      <c r="E69" s="30">
        <v>99.99</v>
      </c>
      <c r="F69" s="39">
        <v>0</v>
      </c>
      <c r="G69" s="34"/>
      <c r="H69" s="40" t="s">
        <v>8</v>
      </c>
    </row>
    <row r="70" spans="1:9">
      <c r="A70" s="15">
        <v>69</v>
      </c>
      <c r="B70" s="9">
        <v>44680</v>
      </c>
      <c r="C70" s="10">
        <v>44752</v>
      </c>
      <c r="D70" s="4">
        <v>442521728</v>
      </c>
      <c r="E70" s="30"/>
      <c r="F70" s="5"/>
      <c r="G70" s="34"/>
      <c r="H70" s="1" t="s">
        <v>4</v>
      </c>
    </row>
    <row r="71" spans="1:9">
      <c r="A71" s="16">
        <v>70</v>
      </c>
      <c r="B71" s="10">
        <v>44687</v>
      </c>
      <c r="C71" s="10">
        <v>44747</v>
      </c>
      <c r="D71" s="4">
        <v>15000000</v>
      </c>
      <c r="E71" s="30"/>
      <c r="F71" s="5">
        <v>0</v>
      </c>
      <c r="G71" s="34"/>
      <c r="H71" s="1" t="s">
        <v>9</v>
      </c>
    </row>
    <row r="72" spans="1:9">
      <c r="A72" s="16">
        <v>71</v>
      </c>
      <c r="B72" s="10">
        <v>44692</v>
      </c>
      <c r="C72" s="10">
        <v>44926</v>
      </c>
      <c r="D72" s="4">
        <v>35940000</v>
      </c>
      <c r="E72" s="30"/>
      <c r="F72" s="5">
        <v>0</v>
      </c>
      <c r="G72" s="34"/>
      <c r="H72" s="1" t="s">
        <v>10</v>
      </c>
    </row>
    <row r="73" spans="1:9">
      <c r="A73" s="16">
        <v>72</v>
      </c>
      <c r="B73" s="11">
        <v>44692</v>
      </c>
      <c r="C73" s="11">
        <v>44783</v>
      </c>
      <c r="D73" s="7">
        <v>100000000</v>
      </c>
      <c r="E73" s="31"/>
      <c r="F73" s="5">
        <v>0</v>
      </c>
      <c r="G73" s="34"/>
      <c r="H73" s="1" t="s">
        <v>4</v>
      </c>
    </row>
    <row r="74" spans="1:9">
      <c r="A74" s="15">
        <v>73</v>
      </c>
      <c r="B74" s="9">
        <v>44694</v>
      </c>
      <c r="C74" s="9">
        <v>44816</v>
      </c>
      <c r="D74" s="4">
        <v>22500000</v>
      </c>
      <c r="E74" s="51">
        <v>0.93930000000000002</v>
      </c>
      <c r="F74" s="52" t="s">
        <v>23</v>
      </c>
      <c r="G74" s="54">
        <v>0</v>
      </c>
      <c r="H74" s="1" t="s">
        <v>5</v>
      </c>
    </row>
    <row r="75" spans="1:9">
      <c r="A75" s="15">
        <v>74</v>
      </c>
      <c r="B75" s="9">
        <v>44704</v>
      </c>
      <c r="C75" s="9">
        <v>44926</v>
      </c>
      <c r="D75" s="4">
        <v>195226640</v>
      </c>
      <c r="E75" s="30"/>
      <c r="F75" s="6"/>
      <c r="G75" s="35"/>
      <c r="H75" s="1" t="s">
        <v>4</v>
      </c>
    </row>
    <row r="76" spans="1:9">
      <c r="A76" s="16">
        <v>75</v>
      </c>
      <c r="B76" s="9">
        <v>44707</v>
      </c>
      <c r="C76" s="9">
        <v>44859</v>
      </c>
      <c r="D76" s="4">
        <v>120000000</v>
      </c>
      <c r="E76" s="30"/>
      <c r="F76" s="5">
        <v>0</v>
      </c>
      <c r="G76" s="34"/>
      <c r="H76" s="1" t="s">
        <v>10</v>
      </c>
    </row>
    <row r="77" spans="1:9">
      <c r="A77" s="15">
        <v>76</v>
      </c>
      <c r="B77" s="10">
        <v>44715</v>
      </c>
      <c r="C77" s="10">
        <v>44806</v>
      </c>
      <c r="D77" s="23">
        <v>210000000</v>
      </c>
      <c r="E77" s="51">
        <v>0.99639999999999995</v>
      </c>
      <c r="F77" s="55">
        <v>209249421</v>
      </c>
      <c r="G77" s="54">
        <v>0</v>
      </c>
      <c r="H77" s="1" t="s">
        <v>5</v>
      </c>
      <c r="I77" s="8"/>
    </row>
    <row r="78" spans="1:9">
      <c r="A78" s="16">
        <v>77</v>
      </c>
      <c r="B78" s="11">
        <v>44720</v>
      </c>
      <c r="C78" s="11">
        <v>44780</v>
      </c>
      <c r="D78" s="7">
        <v>106746258</v>
      </c>
      <c r="E78" s="31"/>
      <c r="F78" s="5">
        <v>0</v>
      </c>
      <c r="G78" s="34"/>
      <c r="H78" s="1" t="s">
        <v>9</v>
      </c>
    </row>
    <row r="79" spans="1:9">
      <c r="A79" s="16">
        <v>78</v>
      </c>
      <c r="B79" s="11">
        <v>44720</v>
      </c>
      <c r="C79" s="11">
        <v>44872</v>
      </c>
      <c r="D79" s="7">
        <v>100000000</v>
      </c>
      <c r="E79" s="31"/>
      <c r="F79" s="5">
        <v>0</v>
      </c>
      <c r="G79" s="34"/>
      <c r="H79" s="1" t="s">
        <v>7</v>
      </c>
    </row>
    <row r="80" spans="1:9">
      <c r="A80" s="16">
        <v>79</v>
      </c>
      <c r="B80" s="11">
        <v>44720</v>
      </c>
      <c r="C80" s="11">
        <v>44872</v>
      </c>
      <c r="D80" s="7">
        <v>25000000</v>
      </c>
      <c r="E80" s="31"/>
      <c r="F80" s="5">
        <v>0</v>
      </c>
      <c r="G80" s="34"/>
      <c r="H80" s="1" t="s">
        <v>12</v>
      </c>
    </row>
    <row r="81" spans="1:8" s="41" customFormat="1">
      <c r="A81" s="42">
        <v>80</v>
      </c>
      <c r="B81" s="43">
        <v>44736</v>
      </c>
      <c r="C81" s="43">
        <v>44827</v>
      </c>
      <c r="D81" s="47">
        <v>18500000</v>
      </c>
      <c r="E81" s="31">
        <v>62.84</v>
      </c>
      <c r="F81" s="45">
        <v>0</v>
      </c>
      <c r="G81" s="35">
        <v>6874100</v>
      </c>
      <c r="H81" s="40" t="s">
        <v>8</v>
      </c>
    </row>
    <row r="82" spans="1:8">
      <c r="A82" s="16">
        <v>81</v>
      </c>
      <c r="B82" s="10">
        <v>44736</v>
      </c>
      <c r="C82" s="10">
        <v>44765</v>
      </c>
      <c r="D82" s="4">
        <v>3500000</v>
      </c>
      <c r="E82" s="30"/>
      <c r="F82" s="5"/>
      <c r="G82" s="34"/>
      <c r="H82" s="1" t="s">
        <v>10</v>
      </c>
    </row>
    <row r="83" spans="1:8">
      <c r="A83" s="15">
        <v>82</v>
      </c>
      <c r="B83" s="9">
        <v>44736</v>
      </c>
      <c r="C83" s="9">
        <v>44804</v>
      </c>
      <c r="D83" s="4">
        <v>3724000000</v>
      </c>
      <c r="E83" s="30"/>
      <c r="F83" s="6"/>
      <c r="G83" s="35"/>
      <c r="H83" s="1" t="s">
        <v>5</v>
      </c>
    </row>
    <row r="84" spans="1:8">
      <c r="A84" s="15">
        <v>83</v>
      </c>
      <c r="B84" s="9">
        <v>44740</v>
      </c>
      <c r="C84" s="9">
        <v>44922</v>
      </c>
      <c r="D84" s="4">
        <v>40000000</v>
      </c>
      <c r="E84" s="30"/>
      <c r="F84" s="6"/>
      <c r="G84" s="35"/>
      <c r="H84" s="1" t="s">
        <v>10</v>
      </c>
    </row>
    <row r="85" spans="1:8">
      <c r="A85" s="16">
        <v>84</v>
      </c>
      <c r="B85" s="11">
        <v>44741</v>
      </c>
      <c r="C85" s="11">
        <v>44923</v>
      </c>
      <c r="D85" s="4">
        <v>10800000</v>
      </c>
      <c r="E85" s="30"/>
      <c r="F85" s="5">
        <v>0</v>
      </c>
      <c r="G85" s="34"/>
      <c r="H85" s="1" t="s">
        <v>7</v>
      </c>
    </row>
    <row r="86" spans="1:8">
      <c r="A86" s="15">
        <v>85</v>
      </c>
      <c r="B86" s="10">
        <v>44741</v>
      </c>
      <c r="C86" s="10">
        <v>44770</v>
      </c>
      <c r="D86" s="4">
        <v>50000000</v>
      </c>
      <c r="E86" s="51">
        <v>0.99919999999999998</v>
      </c>
      <c r="F86" s="49" t="s">
        <v>24</v>
      </c>
      <c r="G86" s="54">
        <v>0</v>
      </c>
      <c r="H86" s="1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POPAYAN2</dc:creator>
  <cp:lastModifiedBy>OFC JURIDICA</cp:lastModifiedBy>
  <dcterms:created xsi:type="dcterms:W3CDTF">2022-04-19T14:34:00Z</dcterms:created>
  <dcterms:modified xsi:type="dcterms:W3CDTF">2022-09-30T19:37:09Z</dcterms:modified>
</cp:coreProperties>
</file>